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600" yWindow="0" windowWidth="25600" windowHeight="14280" tabRatio="500" activeTab="1"/>
  </bookViews>
  <sheets>
    <sheet name="項目別" sheetId="4" r:id="rId1"/>
    <sheet name="時系列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3" l="1"/>
  <c r="I13" i="3"/>
  <c r="I14" i="3"/>
  <c r="H12" i="3"/>
  <c r="H13" i="3"/>
  <c r="H14" i="3"/>
  <c r="G12" i="3"/>
  <c r="G13" i="3"/>
  <c r="G14" i="3"/>
  <c r="F12" i="3"/>
  <c r="F13" i="3"/>
  <c r="F14" i="3"/>
  <c r="E12" i="3"/>
  <c r="E13" i="3"/>
  <c r="E14" i="3"/>
  <c r="E6" i="4"/>
  <c r="I6" i="4"/>
  <c r="H6" i="4"/>
  <c r="G6" i="4"/>
  <c r="F6" i="4"/>
  <c r="E5" i="4"/>
  <c r="I5" i="4"/>
  <c r="H5" i="4"/>
  <c r="G5" i="4"/>
  <c r="F5" i="4"/>
  <c r="E4" i="4"/>
  <c r="I4" i="4"/>
  <c r="H4" i="4"/>
  <c r="G4" i="4"/>
  <c r="F4" i="4"/>
  <c r="E3" i="4"/>
  <c r="I3" i="4"/>
  <c r="H3" i="4"/>
  <c r="G3" i="4"/>
  <c r="F3" i="4"/>
  <c r="G4" i="3"/>
  <c r="G5" i="3"/>
  <c r="G6" i="3"/>
  <c r="G7" i="3"/>
  <c r="G8" i="3"/>
  <c r="G9" i="3"/>
  <c r="G10" i="3"/>
  <c r="G11" i="3"/>
  <c r="G3" i="3"/>
  <c r="I4" i="3"/>
  <c r="I5" i="3"/>
  <c r="I6" i="3"/>
  <c r="I7" i="3"/>
  <c r="I8" i="3"/>
  <c r="I9" i="3"/>
  <c r="I10" i="3"/>
  <c r="I11" i="3"/>
  <c r="I3" i="3"/>
  <c r="F4" i="3"/>
  <c r="F5" i="3"/>
  <c r="F6" i="3"/>
  <c r="F7" i="3"/>
  <c r="F8" i="3"/>
  <c r="F9" i="3"/>
  <c r="F10" i="3"/>
  <c r="F11" i="3"/>
  <c r="F3" i="3"/>
  <c r="H4" i="3"/>
  <c r="H5" i="3"/>
  <c r="H6" i="3"/>
  <c r="H7" i="3"/>
  <c r="H8" i="3"/>
  <c r="H9" i="3"/>
  <c r="H10" i="3"/>
  <c r="H11" i="3"/>
  <c r="H3" i="3"/>
  <c r="E4" i="3"/>
  <c r="E5" i="3"/>
  <c r="E6" i="3"/>
  <c r="E7" i="3"/>
  <c r="E8" i="3"/>
  <c r="E9" i="3"/>
  <c r="E10" i="3"/>
  <c r="E11" i="3"/>
  <c r="E3" i="3"/>
</calcChain>
</file>

<file path=xl/sharedStrings.xml><?xml version="1.0" encoding="utf-8"?>
<sst xmlns="http://schemas.openxmlformats.org/spreadsheetml/2006/main" count="22" uniqueCount="16">
  <si>
    <t>分子</t>
    <rPh sb="0" eb="2">
      <t>ブンシ</t>
    </rPh>
    <phoneticPr fontId="2"/>
  </si>
  <si>
    <t>分母</t>
    <rPh sb="0" eb="2">
      <t>ブンボ</t>
    </rPh>
    <phoneticPr fontId="2"/>
  </si>
  <si>
    <t>割合</t>
    <rPh sb="0" eb="2">
      <t>ワリアイ</t>
    </rPh>
    <phoneticPr fontId="2"/>
  </si>
  <si>
    <t>信頼上限</t>
    <rPh sb="0" eb="4">
      <t>シンライジョ</t>
    </rPh>
    <phoneticPr fontId="2"/>
  </si>
  <si>
    <t>信頼下限</t>
    <rPh sb="0" eb="4">
      <t>シンライ</t>
    </rPh>
    <phoneticPr fontId="2"/>
  </si>
  <si>
    <t>正の誤差範囲描画用</t>
    <rPh sb="0" eb="1">
      <t>セイ</t>
    </rPh>
    <rPh sb="2" eb="4">
      <t>ゴサ</t>
    </rPh>
    <rPh sb="4" eb="6">
      <t>ハンイ</t>
    </rPh>
    <rPh sb="6" eb="9">
      <t>ビョウガヨウ</t>
    </rPh>
    <phoneticPr fontId="2"/>
  </si>
  <si>
    <t>負の誤差範囲描画用</t>
    <rPh sb="0" eb="1">
      <t>フ</t>
    </rPh>
    <rPh sb="2" eb="4">
      <t>ゴサ</t>
    </rPh>
    <rPh sb="4" eb="6">
      <t>ハンイ</t>
    </rPh>
    <rPh sb="6" eb="9">
      <t>ビョウガヨウ</t>
    </rPh>
    <phoneticPr fontId="2"/>
  </si>
  <si>
    <t>時系列</t>
    <rPh sb="0" eb="3">
      <t>ジケイ</t>
    </rPh>
    <phoneticPr fontId="2"/>
  </si>
  <si>
    <t>項目名</t>
  </si>
  <si>
    <t>分子</t>
  </si>
  <si>
    <t>分母</t>
  </si>
  <si>
    <t>A</t>
  </si>
  <si>
    <t>B</t>
  </si>
  <si>
    <t>C</t>
  </si>
  <si>
    <t>D</t>
  </si>
  <si>
    <t>信頼水準</t>
    <rPh sb="0" eb="2">
      <t>シンライド</t>
    </rPh>
    <rPh sb="2" eb="4">
      <t>スイジュン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</si>
</sst>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9" fontId="0" fillId="0" borderId="1" xfId="1" applyFont="1" applyBorder="1"/>
    <xf numFmtId="10" fontId="0" fillId="0" borderId="1" xfId="1" applyNumberFormat="1" applyFont="1" applyBorder="1"/>
    <xf numFmtId="0" fontId="0" fillId="0" borderId="3" xfId="0" applyBorder="1"/>
    <xf numFmtId="10" fontId="0" fillId="0" borderId="3" xfId="1" applyNumberFormat="1" applyFont="1" applyBorder="1"/>
    <xf numFmtId="176" fontId="0" fillId="0" borderId="3" xfId="1" applyNumberFormat="1" applyFont="1" applyBorder="1"/>
    <xf numFmtId="0" fontId="0" fillId="0" borderId="2" xfId="0" applyBorder="1"/>
    <xf numFmtId="17" fontId="0" fillId="0" borderId="0" xfId="0" applyNumberFormat="1"/>
    <xf numFmtId="17" fontId="0" fillId="0" borderId="1" xfId="0" applyNumberFormat="1" applyBorder="1"/>
    <xf numFmtId="17" fontId="0" fillId="0" borderId="3" xfId="0" applyNumberFormat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38" fontId="5" fillId="0" borderId="5" xfId="0" applyNumberFormat="1" applyFont="1" applyBorder="1"/>
    <xf numFmtId="3" fontId="0" fillId="0" borderId="1" xfId="0" applyNumberFormat="1" applyBorder="1"/>
  </cellXfs>
  <cellStyles count="32">
    <cellStyle name="パーセント" xfId="1" builtinId="5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項目別!$H$3:$H$6</c:f>
                <c:numCache>
                  <c:formatCode>General</c:formatCode>
                  <c:ptCount val="4"/>
                  <c:pt idx="0">
                    <c:v>0.00273436969681321</c:v>
                  </c:pt>
                  <c:pt idx="1">
                    <c:v>0.00285450826221025</c:v>
                  </c:pt>
                  <c:pt idx="2">
                    <c:v>0.00267028211131012</c:v>
                  </c:pt>
                  <c:pt idx="3">
                    <c:v>0.00257669212117981</c:v>
                  </c:pt>
                </c:numCache>
              </c:numRef>
            </c:plus>
            <c:minus>
              <c:numRef>
                <c:f>項目別!$I$3:$I$6</c:f>
                <c:numCache>
                  <c:formatCode>General</c:formatCode>
                  <c:ptCount val="4"/>
                  <c:pt idx="0">
                    <c:v>0.00273436969681321</c:v>
                  </c:pt>
                  <c:pt idx="1">
                    <c:v>0.00285450826221025</c:v>
                  </c:pt>
                  <c:pt idx="2">
                    <c:v>0.00267028211131012</c:v>
                  </c:pt>
                  <c:pt idx="3">
                    <c:v>0.00257669212117981</c:v>
                  </c:pt>
                </c:numCache>
              </c:numRef>
            </c:minus>
          </c:errBars>
          <c:cat>
            <c:strRef>
              <c:f>項目別!$B$3:$B$6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項目別!$E$3:$E$6</c:f>
              <c:numCache>
                <c:formatCode>0.00%</c:formatCode>
                <c:ptCount val="4"/>
                <c:pt idx="0">
                  <c:v>0.0195740365111562</c:v>
                </c:pt>
                <c:pt idx="1">
                  <c:v>0.0218920257553244</c:v>
                </c:pt>
                <c:pt idx="2">
                  <c:v>0.0189601836144097</c:v>
                </c:pt>
                <c:pt idx="3">
                  <c:v>0.0175964807038592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318392"/>
        <c:axId val="2083321048"/>
      </c:barChart>
      <c:catAx>
        <c:axId val="2083318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3321048"/>
        <c:crosses val="autoZero"/>
        <c:auto val="1"/>
        <c:lblAlgn val="ctr"/>
        <c:lblOffset val="100"/>
        <c:noMultiLvlLbl val="0"/>
      </c:catAx>
      <c:valAx>
        <c:axId val="20833210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3318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時系列!$H$3:$H$14</c:f>
                <c:numCache>
                  <c:formatCode>General</c:formatCode>
                  <c:ptCount val="12"/>
                  <c:pt idx="0">
                    <c:v>0.0532728418247284</c:v>
                  </c:pt>
                  <c:pt idx="1">
                    <c:v>0.0652128193134627</c:v>
                  </c:pt>
                  <c:pt idx="2">
                    <c:v>0.038485763890628</c:v>
                  </c:pt>
                  <c:pt idx="3">
                    <c:v>0.0254261373247429</c:v>
                  </c:pt>
                  <c:pt idx="4">
                    <c:v>0.0184981438285809</c:v>
                  </c:pt>
                  <c:pt idx="5">
                    <c:v>0.00892162214809999</c:v>
                  </c:pt>
                  <c:pt idx="6">
                    <c:v>0.0108250717530488</c:v>
                  </c:pt>
                  <c:pt idx="7">
                    <c:v>0.00538272427938284</c:v>
                  </c:pt>
                  <c:pt idx="8">
                    <c:v>0.00781969032132997</c:v>
                  </c:pt>
                  <c:pt idx="9">
                    <c:v>0.00595636708773605</c:v>
                  </c:pt>
                  <c:pt idx="10">
                    <c:v>0.00570953319365163</c:v>
                  </c:pt>
                  <c:pt idx="11">
                    <c:v>0.00476807331971637</c:v>
                  </c:pt>
                </c:numCache>
              </c:numRef>
            </c:plus>
            <c:minus>
              <c:numRef>
                <c:f>時系列!$I$3:$I$14</c:f>
                <c:numCache>
                  <c:formatCode>General</c:formatCode>
                  <c:ptCount val="12"/>
                  <c:pt idx="0">
                    <c:v>0.0392156862745098</c:v>
                  </c:pt>
                  <c:pt idx="1">
                    <c:v>0.0652128193134627</c:v>
                  </c:pt>
                  <c:pt idx="2">
                    <c:v>0.028169014084507</c:v>
                  </c:pt>
                  <c:pt idx="3">
                    <c:v>0.0185185185185185</c:v>
                  </c:pt>
                  <c:pt idx="4">
                    <c:v>0.0164835164835165</c:v>
                  </c:pt>
                  <c:pt idx="5">
                    <c:v>0.0079155672823219</c:v>
                  </c:pt>
                  <c:pt idx="6">
                    <c:v>0.0108250717530488</c:v>
                  </c:pt>
                  <c:pt idx="7">
                    <c:v>0.00538272427938284</c:v>
                  </c:pt>
                  <c:pt idx="8">
                    <c:v>0.00781969032132997</c:v>
                  </c:pt>
                  <c:pt idx="9">
                    <c:v>0.00595636708773605</c:v>
                  </c:pt>
                  <c:pt idx="10">
                    <c:v>0.00570953319365163</c:v>
                  </c:pt>
                  <c:pt idx="11">
                    <c:v>0.00476807331971637</c:v>
                  </c:pt>
                </c:numCache>
              </c:numRef>
            </c:minus>
          </c:errBars>
          <c:cat>
            <c:numRef>
              <c:f>時系列!$B$3:$B$14</c:f>
              <c:numCache>
                <c:formatCode>mmm\-yy</c:formatCode>
                <c:ptCount val="12"/>
                <c:pt idx="0">
                  <c:v>41426.0</c:v>
                </c:pt>
                <c:pt idx="1">
                  <c:v>41456.0</c:v>
                </c:pt>
                <c:pt idx="2">
                  <c:v>41487.0</c:v>
                </c:pt>
                <c:pt idx="3">
                  <c:v>41518.0</c:v>
                </c:pt>
                <c:pt idx="4">
                  <c:v>41548.0</c:v>
                </c:pt>
                <c:pt idx="5">
                  <c:v>41579.0</c:v>
                </c:pt>
                <c:pt idx="6">
                  <c:v>41609.0</c:v>
                </c:pt>
                <c:pt idx="7">
                  <c:v>41640.0</c:v>
                </c:pt>
                <c:pt idx="8">
                  <c:v>41671.0</c:v>
                </c:pt>
                <c:pt idx="9">
                  <c:v>41699.0</c:v>
                </c:pt>
                <c:pt idx="10">
                  <c:v>41730.0</c:v>
                </c:pt>
                <c:pt idx="11">
                  <c:v>41760.0</c:v>
                </c:pt>
              </c:numCache>
            </c:numRef>
          </c:cat>
          <c:val>
            <c:numRef>
              <c:f>時系列!$E$3:$E$14</c:f>
              <c:numCache>
                <c:formatCode>0.00%</c:formatCode>
                <c:ptCount val="12"/>
                <c:pt idx="0">
                  <c:v>0.0392156862745098</c:v>
                </c:pt>
                <c:pt idx="1">
                  <c:v>0.0689655172413793</c:v>
                </c:pt>
                <c:pt idx="2">
                  <c:v>0.028169014084507</c:v>
                </c:pt>
                <c:pt idx="3">
                  <c:v>0.0185185185185185</c:v>
                </c:pt>
                <c:pt idx="4">
                  <c:v>0.0164835164835165</c:v>
                </c:pt>
                <c:pt idx="5">
                  <c:v>0.0079155672823219</c:v>
                </c:pt>
                <c:pt idx="6">
                  <c:v>0.0237154150197628</c:v>
                </c:pt>
                <c:pt idx="7">
                  <c:v>0.0496</c:v>
                </c:pt>
                <c:pt idx="8">
                  <c:v>0.0303194369247428</c:v>
                </c:pt>
                <c:pt idx="9">
                  <c:v>0.0210573476702509</c:v>
                </c:pt>
                <c:pt idx="10">
                  <c:v>0.0212331563903634</c:v>
                </c:pt>
                <c:pt idx="11">
                  <c:v>0.0196560196560197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841128"/>
        <c:axId val="2054843848"/>
      </c:lineChart>
      <c:dateAx>
        <c:axId val="2054841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54843848"/>
        <c:crosses val="autoZero"/>
        <c:auto val="1"/>
        <c:lblOffset val="100"/>
        <c:baseTimeUnit val="months"/>
      </c:dateAx>
      <c:valAx>
        <c:axId val="20548438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54841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25400</xdr:rowOff>
    </xdr:from>
    <xdr:to>
      <xdr:col>5</xdr:col>
      <xdr:colOff>698500</xdr:colOff>
      <xdr:row>20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190500</xdr:rowOff>
    </xdr:from>
    <xdr:to>
      <xdr:col>6</xdr:col>
      <xdr:colOff>812800</xdr:colOff>
      <xdr:row>29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K2" sqref="K2"/>
    </sheetView>
  </sheetViews>
  <sheetFormatPr baseColWidth="12" defaultRowHeight="18" x14ac:dyDescent="0"/>
  <cols>
    <col min="6" max="6" width="21" bestFit="1" customWidth="1"/>
    <col min="7" max="7" width="20" bestFit="1" customWidth="1"/>
    <col min="8" max="9" width="19.5" bestFit="1" customWidth="1"/>
  </cols>
  <sheetData>
    <row r="2" spans="2:11" ht="19" thickBot="1">
      <c r="B2" s="11" t="s">
        <v>8</v>
      </c>
      <c r="C2" s="12" t="s">
        <v>9</v>
      </c>
      <c r="D2" s="12" t="s">
        <v>10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K2" s="1" t="s">
        <v>15</v>
      </c>
    </row>
    <row r="3" spans="2:11" ht="19" thickTop="1">
      <c r="B3" s="13" t="s">
        <v>11</v>
      </c>
      <c r="C3" s="14">
        <v>193</v>
      </c>
      <c r="D3" s="15">
        <v>9860</v>
      </c>
      <c r="E3" s="5">
        <f>C3/D3</f>
        <v>1.9574036511156186E-2</v>
      </c>
      <c r="F3" s="5">
        <f>E3+H3</f>
        <v>2.2308406207969398E-2</v>
      </c>
      <c r="G3" s="5">
        <f>E3-I3</f>
        <v>1.6839666814342975E-2</v>
      </c>
      <c r="H3" s="6">
        <f>-SQRT($E3*(1-$E3)/$D3)*NORMSINV((1-$K$3)/2)</f>
        <v>2.7343696968132121E-3</v>
      </c>
      <c r="I3" s="6">
        <f>IF(SQRT($E3*(1-$E3)/$D3)*NORMSINV((1-$K$3)/2)+E3&lt;0,E3,-SQRT($E3*(1-$E3)/$D3)*NORMSINV((1-$K$3)/2))</f>
        <v>2.7343696968132121E-3</v>
      </c>
      <c r="K3" s="2">
        <v>0.95</v>
      </c>
    </row>
    <row r="4" spans="2:11">
      <c r="B4" s="13" t="s">
        <v>12</v>
      </c>
      <c r="C4" s="14">
        <v>221</v>
      </c>
      <c r="D4" s="15">
        <v>10095</v>
      </c>
      <c r="E4" s="3">
        <f t="shared" ref="E4:E6" si="0">C4/D4</f>
        <v>2.1892025755324417E-2</v>
      </c>
      <c r="F4" s="5">
        <f t="shared" ref="F4:F6" si="1">E4+H4</f>
        <v>2.4746534017534669E-2</v>
      </c>
      <c r="G4" s="5">
        <f t="shared" ref="G4:G6" si="2">E4-I4</f>
        <v>1.9037517493114164E-2</v>
      </c>
      <c r="H4" s="6">
        <f t="shared" ref="H4:H6" si="3">-SQRT($E4*(1-$E4)/$D4)*NORMSINV((1-$K$3)/2)</f>
        <v>2.8545082622102522E-3</v>
      </c>
      <c r="I4" s="6">
        <f t="shared" ref="I4:I6" si="4">IF(SQRT($E4*(1-$E4)/$D4)*NORMSINV((1-$K$3)/2)+E4&lt;0,E4,-SQRT($E4*(1-$E4)/$D4)*NORMSINV((1-$K$3)/2))</f>
        <v>2.8545082622102522E-3</v>
      </c>
    </row>
    <row r="5" spans="2:11">
      <c r="B5" s="13" t="s">
        <v>13</v>
      </c>
      <c r="C5" s="14">
        <v>190</v>
      </c>
      <c r="D5" s="15">
        <v>10021</v>
      </c>
      <c r="E5" s="3">
        <f t="shared" si="0"/>
        <v>1.896018361440974E-2</v>
      </c>
      <c r="F5" s="5">
        <f t="shared" si="1"/>
        <v>2.1630465725719864E-2</v>
      </c>
      <c r="G5" s="5">
        <f t="shared" si="2"/>
        <v>1.6289901503099617E-2</v>
      </c>
      <c r="H5" s="6">
        <f t="shared" si="3"/>
        <v>2.6702821113101234E-3</v>
      </c>
      <c r="I5" s="6">
        <f t="shared" si="4"/>
        <v>2.6702821113101234E-3</v>
      </c>
    </row>
    <row r="6" spans="2:11">
      <c r="B6" s="13" t="s">
        <v>14</v>
      </c>
      <c r="C6" s="14">
        <v>176</v>
      </c>
      <c r="D6" s="15">
        <v>10002</v>
      </c>
      <c r="E6" s="3">
        <f t="shared" si="0"/>
        <v>1.7596480703859229E-2</v>
      </c>
      <c r="F6" s="5">
        <f t="shared" si="1"/>
        <v>2.017317282503904E-2</v>
      </c>
      <c r="G6" s="5">
        <f t="shared" si="2"/>
        <v>1.5019788582679416E-2</v>
      </c>
      <c r="H6" s="6">
        <f t="shared" si="3"/>
        <v>2.5766921211798125E-3</v>
      </c>
      <c r="I6" s="6">
        <f t="shared" si="4"/>
        <v>2.5766921211798125E-3</v>
      </c>
    </row>
    <row r="12" spans="2:11">
      <c r="G12" s="8"/>
    </row>
    <row r="13" spans="2:11">
      <c r="G13" s="8"/>
    </row>
    <row r="14" spans="2:11">
      <c r="G14" s="8"/>
    </row>
    <row r="15" spans="2:11">
      <c r="G15" s="8"/>
    </row>
    <row r="16" spans="2:11">
      <c r="G16" s="8"/>
    </row>
    <row r="17" spans="7:7">
      <c r="G17" s="8"/>
    </row>
    <row r="18" spans="7:7">
      <c r="G18" s="8"/>
    </row>
    <row r="19" spans="7:7">
      <c r="G19" s="8"/>
    </row>
    <row r="20" spans="7:7">
      <c r="G20" s="8"/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/>
  </sheetViews>
  <sheetFormatPr baseColWidth="12" defaultRowHeight="18" x14ac:dyDescent="0"/>
  <cols>
    <col min="6" max="6" width="21" bestFit="1" customWidth="1"/>
    <col min="7" max="7" width="20" bestFit="1" customWidth="1"/>
    <col min="8" max="9" width="19.5" bestFit="1" customWidth="1"/>
  </cols>
  <sheetData>
    <row r="2" spans="2:11" ht="19" thickBot="1">
      <c r="B2" s="7" t="s">
        <v>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K2" s="1" t="s">
        <v>15</v>
      </c>
    </row>
    <row r="3" spans="2:11" ht="19" thickTop="1">
      <c r="B3" s="10">
        <v>41426</v>
      </c>
      <c r="C3" s="4">
        <v>2</v>
      </c>
      <c r="D3" s="4">
        <v>51</v>
      </c>
      <c r="E3" s="5">
        <f>C3/D3</f>
        <v>3.9215686274509803E-2</v>
      </c>
      <c r="F3" s="5">
        <f>E3+H3</f>
        <v>9.2488528099238215E-2</v>
      </c>
      <c r="G3" s="5">
        <f>E3-I3</f>
        <v>0</v>
      </c>
      <c r="H3" s="6">
        <f>-SQRT($E3*(1-$E3)/$D3)*NORMSINV((1-$K$3)/2)</f>
        <v>5.3272841824728419E-2</v>
      </c>
      <c r="I3" s="6">
        <f>IF(SQRT($E3*(1-$E3)/$D3)*NORMSINV((1-$K$3)/2)+E3&lt;0,E3,-SQRT($E3*(1-$E3)/$D3)*NORMSINV((1-$K$3)/2))</f>
        <v>3.9215686274509803E-2</v>
      </c>
      <c r="K3" s="2">
        <v>0.95</v>
      </c>
    </row>
    <row r="4" spans="2:11">
      <c r="B4" s="9">
        <v>41456</v>
      </c>
      <c r="C4" s="1">
        <v>4</v>
      </c>
      <c r="D4" s="1">
        <v>58</v>
      </c>
      <c r="E4" s="3">
        <f t="shared" ref="E4:E14" si="0">C4/D4</f>
        <v>6.8965517241379309E-2</v>
      </c>
      <c r="F4" s="5">
        <f t="shared" ref="F4:F14" si="1">E4+H4</f>
        <v>0.13417833655484204</v>
      </c>
      <c r="G4" s="5">
        <f t="shared" ref="G4:G14" si="2">E4-I4</f>
        <v>3.7526979279165762E-3</v>
      </c>
      <c r="H4" s="6">
        <f t="shared" ref="H4:H14" si="3">-SQRT($E4*(1-$E4)/$D4)*NORMSINV((1-$K$3)/2)</f>
        <v>6.5212819313462733E-2</v>
      </c>
      <c r="I4" s="6">
        <f t="shared" ref="I4:I14" si="4">IF(SQRT($E4*(1-$E4)/$D4)*NORMSINV((1-$K$3)/2)+E4&lt;0,E4,-SQRT($E4*(1-$E4)/$D4)*NORMSINV((1-$K$3)/2))</f>
        <v>6.5212819313462733E-2</v>
      </c>
    </row>
    <row r="5" spans="2:11">
      <c r="B5" s="9">
        <v>41487</v>
      </c>
      <c r="C5" s="1">
        <v>2</v>
      </c>
      <c r="D5" s="1">
        <v>71</v>
      </c>
      <c r="E5" s="3">
        <f t="shared" si="0"/>
        <v>2.8169014084507043E-2</v>
      </c>
      <c r="F5" s="5">
        <f t="shared" si="1"/>
        <v>6.6654777975135027E-2</v>
      </c>
      <c r="G5" s="5">
        <f t="shared" si="2"/>
        <v>0</v>
      </c>
      <c r="H5" s="6">
        <f t="shared" si="3"/>
        <v>3.848576389062798E-2</v>
      </c>
      <c r="I5" s="6">
        <f t="shared" si="4"/>
        <v>2.8169014084507043E-2</v>
      </c>
    </row>
    <row r="6" spans="2:11">
      <c r="B6" s="9">
        <v>41518</v>
      </c>
      <c r="C6" s="1">
        <v>2</v>
      </c>
      <c r="D6" s="1">
        <v>108</v>
      </c>
      <c r="E6" s="3">
        <f t="shared" si="0"/>
        <v>1.8518518518518517E-2</v>
      </c>
      <c r="F6" s="5">
        <f t="shared" si="1"/>
        <v>4.394465584326139E-2</v>
      </c>
      <c r="G6" s="5">
        <f t="shared" si="2"/>
        <v>0</v>
      </c>
      <c r="H6" s="6">
        <f t="shared" si="3"/>
        <v>2.5426137324742873E-2</v>
      </c>
      <c r="I6" s="6">
        <f t="shared" si="4"/>
        <v>1.8518518518518517E-2</v>
      </c>
    </row>
    <row r="7" spans="2:11">
      <c r="B7" s="9">
        <v>41548</v>
      </c>
      <c r="C7" s="1">
        <v>3</v>
      </c>
      <c r="D7" s="1">
        <v>182</v>
      </c>
      <c r="E7" s="3">
        <f t="shared" si="0"/>
        <v>1.6483516483516484E-2</v>
      </c>
      <c r="F7" s="5">
        <f t="shared" si="1"/>
        <v>3.4981660312097436E-2</v>
      </c>
      <c r="G7" s="5">
        <f t="shared" si="2"/>
        <v>0</v>
      </c>
      <c r="H7" s="6">
        <f t="shared" si="3"/>
        <v>1.8498143828580952E-2</v>
      </c>
      <c r="I7" s="6">
        <f t="shared" si="4"/>
        <v>1.6483516483516484E-2</v>
      </c>
    </row>
    <row r="8" spans="2:11">
      <c r="B8" s="9">
        <v>41579</v>
      </c>
      <c r="C8" s="1">
        <v>3</v>
      </c>
      <c r="D8" s="1">
        <v>379</v>
      </c>
      <c r="E8" s="3">
        <f t="shared" si="0"/>
        <v>7.9155672823219003E-3</v>
      </c>
      <c r="F8" s="5">
        <f t="shared" si="1"/>
        <v>1.6837189430421895E-2</v>
      </c>
      <c r="G8" s="5">
        <f t="shared" si="2"/>
        <v>0</v>
      </c>
      <c r="H8" s="6">
        <f t="shared" si="3"/>
        <v>8.9216221480999964E-3</v>
      </c>
      <c r="I8" s="6">
        <f t="shared" si="4"/>
        <v>7.9155672823219003E-3</v>
      </c>
    </row>
    <row r="9" spans="2:11">
      <c r="B9" s="9">
        <v>41609</v>
      </c>
      <c r="C9" s="1">
        <v>18</v>
      </c>
      <c r="D9" s="1">
        <v>759</v>
      </c>
      <c r="E9" s="3">
        <f t="shared" si="0"/>
        <v>2.3715415019762844E-2</v>
      </c>
      <c r="F9" s="5">
        <f t="shared" si="1"/>
        <v>3.4540486772811657E-2</v>
      </c>
      <c r="G9" s="5">
        <f t="shared" si="2"/>
        <v>1.2890343266714031E-2</v>
      </c>
      <c r="H9" s="6">
        <f t="shared" si="3"/>
        <v>1.0825071753048813E-2</v>
      </c>
      <c r="I9" s="6">
        <f t="shared" si="4"/>
        <v>1.0825071753048813E-2</v>
      </c>
    </row>
    <row r="10" spans="2:11">
      <c r="B10" s="9">
        <v>41640</v>
      </c>
      <c r="C10" s="1">
        <v>310</v>
      </c>
      <c r="D10" s="1">
        <v>6250</v>
      </c>
      <c r="E10" s="3">
        <f t="shared" si="0"/>
        <v>4.9599999999999998E-2</v>
      </c>
      <c r="F10" s="5">
        <f t="shared" si="1"/>
        <v>5.498272427938284E-2</v>
      </c>
      <c r="G10" s="5">
        <f t="shared" si="2"/>
        <v>4.4217275720617157E-2</v>
      </c>
      <c r="H10" s="6">
        <f t="shared" si="3"/>
        <v>5.3827242793828426E-3</v>
      </c>
      <c r="I10" s="6">
        <f t="shared" si="4"/>
        <v>5.3827242793828426E-3</v>
      </c>
    </row>
    <row r="11" spans="2:11">
      <c r="B11" s="9">
        <v>41671</v>
      </c>
      <c r="C11" s="1">
        <v>56</v>
      </c>
      <c r="D11" s="1">
        <v>1847</v>
      </c>
      <c r="E11" s="3">
        <f t="shared" si="0"/>
        <v>3.0319436924742826E-2</v>
      </c>
      <c r="F11" s="5">
        <f t="shared" si="1"/>
        <v>3.8139127246072796E-2</v>
      </c>
      <c r="G11" s="5">
        <f t="shared" si="2"/>
        <v>2.2499746603412855E-2</v>
      </c>
      <c r="H11" s="6">
        <f t="shared" si="3"/>
        <v>7.8196903213299702E-3</v>
      </c>
      <c r="I11" s="6">
        <f t="shared" si="4"/>
        <v>7.8196903213299702E-3</v>
      </c>
    </row>
    <row r="12" spans="2:11">
      <c r="B12" s="9">
        <v>41699</v>
      </c>
      <c r="C12" s="1">
        <v>47</v>
      </c>
      <c r="D12" s="16">
        <v>2232</v>
      </c>
      <c r="E12" s="3">
        <f t="shared" si="0"/>
        <v>2.1057347670250897E-2</v>
      </c>
      <c r="F12" s="5">
        <f t="shared" si="1"/>
        <v>2.7013714757986952E-2</v>
      </c>
      <c r="G12" s="5">
        <f t="shared" si="2"/>
        <v>1.5100980582514842E-2</v>
      </c>
      <c r="H12" s="6">
        <f t="shared" si="3"/>
        <v>5.9563670877360551E-3</v>
      </c>
      <c r="I12" s="6">
        <f t="shared" si="4"/>
        <v>5.9563670877360551E-3</v>
      </c>
    </row>
    <row r="13" spans="2:11">
      <c r="B13" s="9">
        <v>41730</v>
      </c>
      <c r="C13" s="1">
        <v>52</v>
      </c>
      <c r="D13" s="16">
        <v>2449</v>
      </c>
      <c r="E13" s="3">
        <f t="shared" si="0"/>
        <v>2.1233156390363415E-2</v>
      </c>
      <c r="F13" s="5">
        <f t="shared" si="1"/>
        <v>2.6942689584015047E-2</v>
      </c>
      <c r="G13" s="5">
        <f t="shared" si="2"/>
        <v>1.5523623196711783E-2</v>
      </c>
      <c r="H13" s="6">
        <f t="shared" si="3"/>
        <v>5.7095331936516331E-3</v>
      </c>
      <c r="I13" s="6">
        <f t="shared" si="4"/>
        <v>5.7095331936516331E-3</v>
      </c>
    </row>
    <row r="14" spans="2:11">
      <c r="B14" s="9">
        <v>41760</v>
      </c>
      <c r="C14" s="1">
        <v>64</v>
      </c>
      <c r="D14" s="16">
        <v>3256</v>
      </c>
      <c r="E14" s="3">
        <f t="shared" si="0"/>
        <v>1.9656019656019656E-2</v>
      </c>
      <c r="F14" s="5">
        <f t="shared" si="1"/>
        <v>2.4424092975736025E-2</v>
      </c>
      <c r="G14" s="5">
        <f t="shared" si="2"/>
        <v>1.4887946336303286E-2</v>
      </c>
      <c r="H14" s="6">
        <f t="shared" si="3"/>
        <v>4.7680733197163691E-3</v>
      </c>
      <c r="I14" s="6">
        <f t="shared" si="4"/>
        <v>4.7680733197163691E-3</v>
      </c>
    </row>
    <row r="15" spans="2:11">
      <c r="G15" s="8"/>
    </row>
    <row r="16" spans="2:11">
      <c r="G16" s="8"/>
    </row>
    <row r="17" spans="7:7">
      <c r="G17" s="8"/>
    </row>
    <row r="18" spans="7:7">
      <c r="G18" s="8"/>
    </row>
    <row r="19" spans="7:7">
      <c r="G19" s="8"/>
    </row>
    <row r="20" spans="7:7">
      <c r="G20" s="8"/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項目別</vt:lpstr>
      <vt:lpstr>時系列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Mac-024</dc:creator>
  <cp:lastModifiedBy>ko Abe</cp:lastModifiedBy>
  <dcterms:created xsi:type="dcterms:W3CDTF">2014-06-24T01:54:21Z</dcterms:created>
  <dcterms:modified xsi:type="dcterms:W3CDTF">2014-06-24T13:45:23Z</dcterms:modified>
</cp:coreProperties>
</file>